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rego\AppData\Local\Microsoft\Windows\INetCache\Content.Outlook\QFOKPF26\"/>
    </mc:Choice>
  </mc:AlternateContent>
  <xr:revisionPtr revIDLastSave="0" documentId="13_ncr:1_{99D1EAEA-A616-446E-85D7-2B5E027D93CA}" xr6:coauthVersionLast="36" xr6:coauthVersionMax="36" xr10:uidLastSave="{00000000-0000-0000-0000-000000000000}"/>
  <bookViews>
    <workbookView xWindow="0" yWindow="0" windowWidth="23040" windowHeight="8676" xr2:uid="{00000000-000D-0000-FFFF-FFFF00000000}"/>
  </bookViews>
  <sheets>
    <sheet name="ESTUDIO DE MERCADO" sheetId="3" r:id="rId1"/>
  </sheets>
  <definedNames>
    <definedName name="_xlnm.Print_Area" localSheetId="0">'ESTUDIO DE MERCADO'!$A$1:$F$103</definedName>
  </definedNames>
  <calcPr calcId="191029"/>
</workbook>
</file>

<file path=xl/calcChain.xml><?xml version="1.0" encoding="utf-8"?>
<calcChain xmlns="http://schemas.openxmlformats.org/spreadsheetml/2006/main">
  <c r="B82" i="3" l="1"/>
  <c r="B81" i="3"/>
  <c r="B80" i="3"/>
  <c r="B79" i="3"/>
  <c r="F4" i="3" l="1"/>
  <c r="G4" i="3" s="1"/>
  <c r="E77" i="3" s="1"/>
  <c r="G77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E82" i="3" s="1"/>
  <c r="F11" i="3"/>
  <c r="G11" i="3" s="1"/>
  <c r="F12" i="3"/>
  <c r="G12" i="3" s="1"/>
  <c r="E78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E79" i="3" s="1"/>
  <c r="G7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E80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F60" i="3"/>
  <c r="G60" i="3" s="1"/>
  <c r="E81" i="3" s="1"/>
  <c r="F61" i="3"/>
  <c r="G61" i="3" s="1"/>
  <c r="F62" i="3"/>
  <c r="G62" i="3" s="1"/>
  <c r="F64" i="3"/>
  <c r="G64" i="3" s="1"/>
  <c r="F66" i="3"/>
  <c r="F68" i="3"/>
  <c r="G68" i="3" s="1"/>
  <c r="F69" i="3"/>
  <c r="F3" i="3"/>
  <c r="E70" i="3"/>
  <c r="G69" i="3" l="1"/>
  <c r="G80" i="3"/>
  <c r="G66" i="3"/>
  <c r="G78" i="3"/>
  <c r="F70" i="3"/>
  <c r="G81" i="3" s="1"/>
  <c r="G3" i="3"/>
  <c r="E76" i="3" s="1"/>
  <c r="G76" i="3" s="1"/>
  <c r="E71" i="3"/>
  <c r="E72" i="3" s="1"/>
  <c r="G70" i="3" l="1"/>
  <c r="D70" i="3"/>
  <c r="D71" i="3" l="1"/>
  <c r="D72" i="3" l="1"/>
  <c r="C70" i="3"/>
  <c r="C71" i="3" l="1"/>
  <c r="F71" i="3" s="1"/>
  <c r="G71" i="3" s="1"/>
  <c r="C72" i="3" l="1"/>
  <c r="F72" i="3" s="1"/>
  <c r="G72" i="3" l="1"/>
  <c r="G82" i="3"/>
  <c r="G83" i="3" s="1"/>
  <c r="G84" i="3" s="1"/>
  <c r="G85" i="3" s="1"/>
</calcChain>
</file>

<file path=xl/sharedStrings.xml><?xml version="1.0" encoding="utf-8"?>
<sst xmlns="http://schemas.openxmlformats.org/spreadsheetml/2006/main" count="92" uniqueCount="86">
  <si>
    <t>ITEM</t>
  </si>
  <si>
    <t>IVA</t>
  </si>
  <si>
    <t>SUBTOTAL</t>
  </si>
  <si>
    <t>N°</t>
  </si>
  <si>
    <t>TOTAL</t>
  </si>
  <si>
    <t>Micrófono profesional inalámbrico UHF de diadema</t>
  </si>
  <si>
    <t>Micrófono profesional inalámbrico UHF de mano</t>
  </si>
  <si>
    <t>Micrófono profesional alámbrico</t>
  </si>
  <si>
    <t>Tarima 6x6 metros aforada y telón negro</t>
  </si>
  <si>
    <t>Andamio de 1.20 X 1.20 de más de 1 mt de altura</t>
  </si>
  <si>
    <t>Andamio de 1.50 X 1.50 de más de 1 mt de altura</t>
  </si>
  <si>
    <t>Andamio multidireccional de 4 mts de altura</t>
  </si>
  <si>
    <t>Máquina de humo</t>
  </si>
  <si>
    <t>Video Beam de 8.000 lummens</t>
  </si>
  <si>
    <t>Pantalla en lona de 7x4.80</t>
  </si>
  <si>
    <t>Valla de cerramiento (unidad)</t>
  </si>
  <si>
    <t>Techo para tarima de 9x6 metros (no carpa - incluir tanques de agua)</t>
  </si>
  <si>
    <t>Techo para tarima de 12x6 metros (no carpa - incluir tanques de agua)</t>
  </si>
  <si>
    <t>Sillas Plásticas  (unidad)</t>
  </si>
  <si>
    <t>Pantalla LED 6 metros cuadrados, 16/9, pitch  10</t>
  </si>
  <si>
    <t xml:space="preserve">Luminaria tipo Seguidor  </t>
  </si>
  <si>
    <t>Máquina de Ventury (confeti y serpentinas)</t>
  </si>
  <si>
    <t>Pantalla LED 6 metros cuadrados, 16/9, pitch  4</t>
  </si>
  <si>
    <t>Carpas 4x4 color negra</t>
  </si>
  <si>
    <t>Carpa 12x6 color blanca</t>
  </si>
  <si>
    <t>Talento Operador logístico</t>
  </si>
  <si>
    <t>Carpas 6x6 color negra</t>
  </si>
  <si>
    <t>Techo para Tarima de 6x6 metros (con carpa blanca - incluir tanques de agua)</t>
  </si>
  <si>
    <t>Techo para tarima de 9x6 metros (con carpa blanca - incluir tanques de agua)</t>
  </si>
  <si>
    <t>Techo para tarima de 12x12 metros (con carpa blanca - incluir tanques de agua)</t>
  </si>
  <si>
    <t>Carpas 4x4 color blanca</t>
  </si>
  <si>
    <t>Carpas 6x6 color blanca</t>
  </si>
  <si>
    <t>Carpa 12x6 color negra</t>
  </si>
  <si>
    <t>Tarima 9x6 metros aforada y telón negro</t>
  </si>
  <si>
    <t>Tarima 12x9 metros aforada y telón negro</t>
  </si>
  <si>
    <t>Techo 12x12 metros (incluir carpa blanca y tanques de agua)</t>
  </si>
  <si>
    <t>Monitor de video pantalla plana 42”, con base</t>
  </si>
  <si>
    <t>Monitor de video pantalla plana 58”, con base</t>
  </si>
  <si>
    <t>Arco para soporte Pantalla LED de 12 metros cuadrados, 16/9</t>
  </si>
  <si>
    <t>Pantalla LED de 15 metros cuadrados, Relación de aspecto 16/9, con mínimo pitch 4 mm</t>
  </si>
  <si>
    <t>Lonas de cerramientos para carpa 4x4</t>
  </si>
  <si>
    <t>Lonas de cerramientos para carpa 6x6</t>
  </si>
  <si>
    <t xml:space="preserve">Amplificador de bajo </t>
  </si>
  <si>
    <t>Amplificador de piano o teclado</t>
  </si>
  <si>
    <t xml:space="preserve">Amplificador de guitarra </t>
  </si>
  <si>
    <t>Toldo con faldón y techo de 1.45x0.80 cm</t>
  </si>
  <si>
    <t>Mesa plástica blanca de 1.20 x 80 (unidad)</t>
  </si>
  <si>
    <t>Incluir siempre el líquido.</t>
  </si>
  <si>
    <t>Incluir siempre Sopa, líquido y energético</t>
  </si>
  <si>
    <t xml:space="preserve">Desayuno: Considerar: Lácteos, fruta entera o en zumo, pan o cereales, una grasa, derivados cárnicos. </t>
  </si>
  <si>
    <t>Consola de 32 canales para premezcla con su operador</t>
  </si>
  <si>
    <t>Reflector par LED potencia &lt; 300 vatios</t>
  </si>
  <si>
    <t>Pisos para protección de cables (pasacables) (unidad)</t>
  </si>
  <si>
    <t>Base escaford, nivel diámetro 1.50 x 1.50, 2 metros de altura</t>
  </si>
  <si>
    <t>Reflectores Parled RGBA de 300 vatios</t>
  </si>
  <si>
    <t>Cabezas móviles RGBA beam</t>
  </si>
  <si>
    <t>Extensión de 10 metros</t>
  </si>
  <si>
    <t>Talento Coordinador en campo</t>
  </si>
  <si>
    <t>Extensión de 15 metros</t>
  </si>
  <si>
    <t>PROMEDIO</t>
  </si>
  <si>
    <r>
      <t xml:space="preserve">Sistema de sonido 5.000 vatios de potencia con medios altos Line Array, bajos, monitores tarima, rack procesos, mínimo 16 micrófonos con sus respectivas bases, kit de baterías y/o cajas directas, </t>
    </r>
    <r>
      <rPr>
        <u/>
        <sz val="9"/>
        <color rgb="FF000000"/>
        <rFont val="Calibri"/>
        <family val="2"/>
        <scheme val="minor"/>
      </rPr>
      <t>computador portátil con</t>
    </r>
    <r>
      <rPr>
        <sz val="9"/>
        <color rgb="FF000000"/>
        <rFont val="Calibri"/>
        <family val="2"/>
        <scheme val="minor"/>
      </rPr>
      <t xml:space="preserve"> unidad de C.D y/o DVD, consola digital de mínimo de 12 a 24 canales, dos micrófonos inalámbricos.  sistema eléctrico y acometida principal.  Entregar mezcla para unidad móvil de televisión</t>
    </r>
  </si>
  <si>
    <t>ESTUDIO DE MERCADO</t>
  </si>
  <si>
    <t>ITEM CONTRATADOS</t>
  </si>
  <si>
    <t>VALOR UNITARIO</t>
  </si>
  <si>
    <t>CANTIDAD</t>
  </si>
  <si>
    <t>SONIDO 5.000</t>
  </si>
  <si>
    <t>MEKANUS 24611</t>
  </si>
  <si>
    <t>KAOS 24689</t>
  </si>
  <si>
    <r>
      <t xml:space="preserve">Sistema de sonido 10.000 vatios de potencia con medios altos Line Array, bajos, monitores, rack procesos, mínimo 16 micrófonos con sus respectivas bases, kit de batería y/o cajas directas, </t>
    </r>
    <r>
      <rPr>
        <u/>
        <sz val="9"/>
        <color rgb="FF000000"/>
        <rFont val="Calibri"/>
        <family val="2"/>
        <scheme val="minor"/>
      </rPr>
      <t>computador portátil con</t>
    </r>
    <r>
      <rPr>
        <sz val="9"/>
        <color rgb="FF000000"/>
        <rFont val="Calibri"/>
        <family val="2"/>
        <scheme val="minor"/>
      </rPr>
      <t xml:space="preserve"> unidad de C.D y/o DVD, consola digital de mínimo 24 canales, dos micrófonos inalámbricos, sistema eléctrico y acometida principal.  Entregar mezcla para unidad móvil de televisión</t>
    </r>
  </si>
  <si>
    <r>
      <t xml:space="preserve">Sistema de sonido 15.000 vatios de potencia con medios altos Line Array, bajos, monitores tarima, rack procesos, mínimo 16 micrófonos con sus respectivas bases, kit de batería y/o cajas directas, </t>
    </r>
    <r>
      <rPr>
        <u/>
        <sz val="9"/>
        <color theme="1"/>
        <rFont val="Calibri"/>
        <family val="2"/>
        <scheme val="minor"/>
      </rPr>
      <t>computador portátil con</t>
    </r>
    <r>
      <rPr>
        <sz val="9"/>
        <color theme="1"/>
        <rFont val="Calibri"/>
        <family val="2"/>
        <scheme val="minor"/>
      </rPr>
      <t xml:space="preserve"> unidad de CD y/o DVD, consola digital de mínimo 32 canales, dos micrófonos inalámbricos, sistema eléctrico y acometida principal. Entregar mezcla para unidad móvil de televisión</t>
    </r>
  </si>
  <si>
    <r>
      <t xml:space="preserve">Sistema de sonido 20.000 vatios de potencia con medios altos Line Array, bajos, monitores, rack procesos, mínimo 16 micrófonos con sus respectivas bases, kit de batería y/o cajas directas, </t>
    </r>
    <r>
      <rPr>
        <u/>
        <sz val="9"/>
        <color rgb="FF000000"/>
        <rFont val="Calibri"/>
        <family val="2"/>
        <scheme val="minor"/>
      </rPr>
      <t>computador portátil con</t>
    </r>
    <r>
      <rPr>
        <sz val="9"/>
        <color rgb="FF000000"/>
        <rFont val="Calibri"/>
        <family val="2"/>
        <scheme val="minor"/>
      </rPr>
      <t xml:space="preserve"> unidad de CD y/o DVD, consola digital de mínimo 32 canales, dos micrófonos inalámbricos. Entregar mezcla para unidad móvil de televisión</t>
    </r>
  </si>
  <si>
    <r>
      <t xml:space="preserve">Sistema de sonido 30.000 vatios de potencia con medios altos Line Array, bajos, monitores tarima, rack procesos, mínimo 16 micrófonos con sus respectivas bases, kit de batería y/o cajas directas, </t>
    </r>
    <r>
      <rPr>
        <u/>
        <sz val="9"/>
        <color rgb="FF000000"/>
        <rFont val="Calibri"/>
        <family val="2"/>
        <scheme val="minor"/>
      </rPr>
      <t>computador portátil con</t>
    </r>
    <r>
      <rPr>
        <sz val="9"/>
        <color rgb="FF000000"/>
        <rFont val="Calibri"/>
        <family val="2"/>
        <scheme val="minor"/>
      </rPr>
      <t xml:space="preserve"> unidad de CD y/o DVD, consola digital de mínimo 32 canales, dos micrófonos inalámbricos, sistema eléctrico y acometida principal.  Entregar mezcla para unidad móvil de televisión</t>
    </r>
  </si>
  <si>
    <r>
      <t xml:space="preserve">Arco para soporte Pantalla LED de 6 X 4 </t>
    </r>
    <r>
      <rPr>
        <sz val="9"/>
        <color theme="1"/>
        <rFont val="Calibri"/>
        <family val="2"/>
        <scheme val="minor"/>
      </rPr>
      <t>(a título informativo que opciones de pantalla y soporte superiores a estas medidas puede ofrecer el proveedor)</t>
    </r>
  </si>
  <si>
    <r>
      <t xml:space="preserve">Pantalla LED de 24 metros cuadrados, 16/9, pitch  6 </t>
    </r>
    <r>
      <rPr>
        <sz val="9"/>
        <color theme="1"/>
        <rFont val="Calibri"/>
        <family val="2"/>
        <scheme val="minor"/>
      </rPr>
      <t>(a título informativo que opciones de pantalla y soporte superiores a estas medidas puede ofrecer el proveedor)</t>
    </r>
  </si>
  <si>
    <r>
      <t xml:space="preserve">Video Beam </t>
    </r>
    <r>
      <rPr>
        <sz val="9"/>
        <color theme="1"/>
        <rFont val="Calibri"/>
        <family val="2"/>
        <scheme val="minor"/>
      </rPr>
      <t>(proyector de video full hd o 4k, para interiores y/o exteriores, mínimo de 3.600 lúmenes) o a título informativo los que puede suministrar</t>
    </r>
  </si>
  <si>
    <r>
      <t xml:space="preserve">Almuerzo: </t>
    </r>
    <r>
      <rPr>
        <sz val="9"/>
        <color theme="1"/>
        <rFont val="Calibri"/>
        <family val="2"/>
        <scheme val="minor"/>
      </rPr>
      <t>Considerar: Fibras (verduras-frutas), proteínas (huevos, quesos, carnes), carbohidratos (harinas, pastas, papa, pan, entre otros.)</t>
    </r>
  </si>
  <si>
    <r>
      <t xml:space="preserve">Cena: </t>
    </r>
    <r>
      <rPr>
        <sz val="9"/>
        <color theme="1"/>
        <rFont val="Calibri"/>
        <family val="2"/>
        <scheme val="minor"/>
      </rPr>
      <t>Considerar: Fibras (verduras-frutas), proteínas (huevos, quesos, carnes), carbohidratos (harinas, pastas, papa, pan, entre otros.)</t>
    </r>
  </si>
  <si>
    <r>
      <t xml:space="preserve">Refrigerio tipo A: </t>
    </r>
    <r>
      <rPr>
        <sz val="9"/>
        <color theme="1"/>
        <rFont val="Calibri"/>
        <family val="2"/>
        <scheme val="minor"/>
      </rPr>
      <t>(Incluye un sólido y un líquido)</t>
    </r>
  </si>
  <si>
    <r>
      <t xml:space="preserve">Refrigerio tipo B: </t>
    </r>
    <r>
      <rPr>
        <sz val="9"/>
        <color theme="1"/>
        <rFont val="Calibri"/>
        <family val="2"/>
        <scheme val="minor"/>
      </rPr>
      <t>(Incluye 2 harinas –sólidos- fruta, líquido y energético)</t>
    </r>
  </si>
  <si>
    <t>IPC 5.4%</t>
  </si>
  <si>
    <t>SEGÚN MANUAL DE CONTRATACIÓN MA-P20-01</t>
  </si>
  <si>
    <t>La disponibilidad se solicita de bolsa por valor de $40.000.000 MÁS IVA $47.600.000</t>
  </si>
  <si>
    <t>ARTESONIDO 24643</t>
  </si>
  <si>
    <t>Sonido 10.000</t>
  </si>
  <si>
    <t>JUAN GABRIEL LÓPEZ RENDÓN</t>
  </si>
  <si>
    <t>Director de  producción y tecnologías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</si>
</sst>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9"/>
      <color rgb="FF000000"/>
      <name val="Calibri"/>
      <family val="2"/>
      <scheme val="minor"/>
    </font>
    <font>
      <sz val="8"/>
      <color rgb="FF000000"/>
      <name val="Arial"/>
      <family val="2"/>
    </font>
    <font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0">
    <xf numFmtId="0" fontId="0" fillId="0" borderId="0" xfId="0"/>
    <xf numFmtId="165" fontId="3" fillId="0" borderId="1" xfId="1" applyNumberFormat="1" applyFont="1" applyBorder="1" applyAlignment="1">
      <alignment horizontal="left"/>
    </xf>
    <xf numFmtId="165" fontId="3" fillId="0" borderId="1" xfId="1" applyNumberFormat="1" applyFont="1" applyBorder="1" applyAlignment="1"/>
    <xf numFmtId="0" fontId="3" fillId="0" borderId="0" xfId="0" applyFont="1" applyAlignment="1"/>
    <xf numFmtId="0" fontId="4" fillId="0" borderId="2" xfId="0" applyFont="1" applyBorder="1" applyAlignment="1">
      <alignment horizontal="center" wrapText="1"/>
    </xf>
    <xf numFmtId="165" fontId="3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4" xfId="0" applyFont="1" applyBorder="1" applyAlignment="1"/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/>
    <xf numFmtId="165" fontId="3" fillId="0" borderId="1" xfId="1" applyNumberFormat="1" applyFont="1" applyFill="1" applyBorder="1" applyAlignment="1"/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165" fontId="9" fillId="0" borderId="1" xfId="1" applyNumberFormat="1" applyFont="1" applyFill="1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42" fontId="10" fillId="0" borderId="1" xfId="2" applyFont="1" applyBorder="1"/>
    <xf numFmtId="166" fontId="10" fillId="0" borderId="1" xfId="0" applyNumberFormat="1" applyFont="1" applyBorder="1"/>
    <xf numFmtId="42" fontId="10" fillId="0" borderId="5" xfId="2" applyFont="1" applyBorder="1"/>
    <xf numFmtId="0" fontId="10" fillId="0" borderId="5" xfId="0" applyFont="1" applyBorder="1"/>
    <xf numFmtId="0" fontId="10" fillId="0" borderId="0" xfId="0" applyFont="1"/>
    <xf numFmtId="0" fontId="10" fillId="0" borderId="1" xfId="0" applyFont="1" applyBorder="1"/>
    <xf numFmtId="44" fontId="10" fillId="0" borderId="1" xfId="0" applyNumberFormat="1" applyFont="1" applyBorder="1"/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3" fillId="0" borderId="1" xfId="0" applyNumberFormat="1" applyFont="1" applyBorder="1" applyAlignment="1">
      <alignment horizontal="center"/>
    </xf>
    <xf numFmtId="165" fontId="3" fillId="0" borderId="3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6" fontId="3" fillId="0" borderId="3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0" fontId="11" fillId="2" borderId="0" xfId="0" applyNumberFormat="1" applyFont="1" applyFill="1" applyAlignment="1"/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167641</xdr:colOff>
      <xdr:row>89</xdr:row>
      <xdr:rowOff>99059</xdr:rowOff>
    </xdr:from>
    <xdr:to>
      <xdr:col>3</xdr:col>
      <xdr:colOff>312421</xdr:colOff>
      <xdr:row>95</xdr:row>
      <xdr:rowOff>68580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D407E7-6113-4FE5-9F22-7BC39E59D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16710659"/>
          <a:ext cx="4991100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workbookViewId="0">
      <selection activeCell="L4" sqref="L4"/>
    </sheetView>
  </sheetViews>
  <sheetFormatPr baseColWidth="10" defaultRowHeight="12" x14ac:dyDescent="0.25"/>
  <cols>
    <col min="1" max="1" width="3.6640625" style="3" customWidth="1"/>
    <col min="2" max="2" width="58.5546875" style="3" customWidth="1"/>
    <col min="3" max="3" width="12.109375" style="3" bestFit="1" customWidth="1"/>
    <col min="4" max="4" width="10.109375" style="3" bestFit="1" customWidth="1"/>
    <col min="5" max="6" width="10.21875" style="3" bestFit="1" customWidth="1"/>
    <col min="7" max="7" width="13.44140625" style="3" bestFit="1" customWidth="1"/>
    <col min="8" max="16384" width="11.5546875" style="3"/>
  </cols>
  <sheetData>
    <row r="1" spans="1:8" ht="33" customHeight="1" x14ac:dyDescent="0.25">
      <c r="A1" s="50" t="s">
        <v>61</v>
      </c>
      <c r="B1" s="51"/>
      <c r="C1" s="51"/>
      <c r="D1" s="51"/>
      <c r="E1" s="51"/>
      <c r="F1" s="51"/>
      <c r="G1" s="51"/>
    </row>
    <row r="2" spans="1:8" ht="24" x14ac:dyDescent="0.25">
      <c r="A2" s="4" t="s">
        <v>3</v>
      </c>
      <c r="B2" s="4" t="s">
        <v>0</v>
      </c>
      <c r="C2" s="6" t="s">
        <v>66</v>
      </c>
      <c r="D2" s="7" t="s">
        <v>67</v>
      </c>
      <c r="E2" s="7" t="s">
        <v>82</v>
      </c>
      <c r="F2" s="7" t="s">
        <v>59</v>
      </c>
      <c r="G2" s="20" t="s">
        <v>79</v>
      </c>
      <c r="H2" s="59">
        <v>5.3999999999999999E-2</v>
      </c>
    </row>
    <row r="3" spans="1:8" ht="75" customHeight="1" x14ac:dyDescent="0.25">
      <c r="A3" s="15">
        <v>1</v>
      </c>
      <c r="B3" s="16" t="s">
        <v>60</v>
      </c>
      <c r="C3" s="12">
        <v>1460000</v>
      </c>
      <c r="D3" s="12">
        <v>1100000</v>
      </c>
      <c r="E3" s="13">
        <v>800000</v>
      </c>
      <c r="F3" s="5">
        <f>AVERAGE(C3:E3)</f>
        <v>1120000</v>
      </c>
      <c r="G3" s="5">
        <f>F3*$H$2+F3</f>
        <v>1180480</v>
      </c>
    </row>
    <row r="4" spans="1:8" ht="60" x14ac:dyDescent="0.25">
      <c r="A4" s="15">
        <v>2</v>
      </c>
      <c r="B4" s="16" t="s">
        <v>68</v>
      </c>
      <c r="C4" s="12">
        <v>1900000</v>
      </c>
      <c r="D4" s="12">
        <v>1550000</v>
      </c>
      <c r="E4" s="13">
        <v>1200000</v>
      </c>
      <c r="F4" s="5">
        <f t="shared" ref="F4:F66" si="0">AVERAGE(C4:E4)</f>
        <v>1550000</v>
      </c>
      <c r="G4" s="5">
        <f>F4*$H$2+F4</f>
        <v>1633700</v>
      </c>
    </row>
    <row r="5" spans="1:8" ht="60" x14ac:dyDescent="0.25">
      <c r="A5" s="15">
        <v>3</v>
      </c>
      <c r="B5" s="17" t="s">
        <v>69</v>
      </c>
      <c r="C5" s="12">
        <v>1910000</v>
      </c>
      <c r="D5" s="12">
        <v>1550000</v>
      </c>
      <c r="E5" s="13">
        <v>1500000</v>
      </c>
      <c r="F5" s="5">
        <f t="shared" si="0"/>
        <v>1653333.3333333333</v>
      </c>
      <c r="G5" s="5">
        <f>F5*$H$2+F5</f>
        <v>1742613.3333333333</v>
      </c>
    </row>
    <row r="6" spans="1:8" ht="60" x14ac:dyDescent="0.25">
      <c r="A6" s="15">
        <v>4</v>
      </c>
      <c r="B6" s="16" t="s">
        <v>70</v>
      </c>
      <c r="C6" s="12">
        <v>2000000</v>
      </c>
      <c r="D6" s="12">
        <v>2500000</v>
      </c>
      <c r="E6" s="13">
        <v>1800000</v>
      </c>
      <c r="F6" s="5">
        <f t="shared" si="0"/>
        <v>2100000</v>
      </c>
      <c r="G6" s="5">
        <f>F6*$H$2+F6</f>
        <v>2213400</v>
      </c>
    </row>
    <row r="7" spans="1:8" ht="60" x14ac:dyDescent="0.25">
      <c r="A7" s="18">
        <v>5</v>
      </c>
      <c r="B7" s="16" t="s">
        <v>71</v>
      </c>
      <c r="C7" s="12">
        <v>2010000</v>
      </c>
      <c r="D7" s="12">
        <v>2600000</v>
      </c>
      <c r="E7" s="13">
        <v>2500000</v>
      </c>
      <c r="F7" s="5">
        <f t="shared" si="0"/>
        <v>2370000</v>
      </c>
      <c r="G7" s="5">
        <f t="shared" ref="G7:G66" si="1">F7*$H$2+F7</f>
        <v>2497980</v>
      </c>
    </row>
    <row r="8" spans="1:8" ht="12" customHeight="1" x14ac:dyDescent="0.25">
      <c r="A8" s="18">
        <v>6</v>
      </c>
      <c r="B8" s="16" t="s">
        <v>50</v>
      </c>
      <c r="C8" s="14">
        <v>200000</v>
      </c>
      <c r="D8" s="14">
        <v>150000</v>
      </c>
      <c r="E8" s="13">
        <v>300000</v>
      </c>
      <c r="F8" s="5">
        <f t="shared" si="0"/>
        <v>216666.66666666666</v>
      </c>
      <c r="G8" s="5">
        <f t="shared" si="1"/>
        <v>228366.66666666666</v>
      </c>
    </row>
    <row r="9" spans="1:8" x14ac:dyDescent="0.25">
      <c r="A9" s="18">
        <v>7</v>
      </c>
      <c r="B9" s="16" t="s">
        <v>27</v>
      </c>
      <c r="C9" s="14">
        <v>1000000</v>
      </c>
      <c r="D9" s="14">
        <v>700000</v>
      </c>
      <c r="E9" s="13">
        <v>1000000</v>
      </c>
      <c r="F9" s="5">
        <f t="shared" si="0"/>
        <v>900000</v>
      </c>
      <c r="G9" s="5">
        <f t="shared" si="1"/>
        <v>948600</v>
      </c>
    </row>
    <row r="10" spans="1:8" x14ac:dyDescent="0.25">
      <c r="A10" s="18">
        <v>8</v>
      </c>
      <c r="B10" s="16" t="s">
        <v>28</v>
      </c>
      <c r="C10" s="14">
        <v>1500000</v>
      </c>
      <c r="D10" s="14">
        <v>1000000</v>
      </c>
      <c r="E10" s="13">
        <v>1350000</v>
      </c>
      <c r="F10" s="5">
        <f t="shared" si="0"/>
        <v>1283333.3333333333</v>
      </c>
      <c r="G10" s="5">
        <f t="shared" si="1"/>
        <v>1352633.3333333333</v>
      </c>
    </row>
    <row r="11" spans="1:8" x14ac:dyDescent="0.25">
      <c r="A11" s="18">
        <v>9</v>
      </c>
      <c r="B11" s="16" t="s">
        <v>29</v>
      </c>
      <c r="C11" s="14">
        <v>2300000</v>
      </c>
      <c r="D11" s="14">
        <v>2500000</v>
      </c>
      <c r="E11" s="13">
        <v>2880000</v>
      </c>
      <c r="F11" s="5">
        <f t="shared" si="0"/>
        <v>2560000</v>
      </c>
      <c r="G11" s="5">
        <f t="shared" si="1"/>
        <v>2698240</v>
      </c>
    </row>
    <row r="12" spans="1:8" x14ac:dyDescent="0.25">
      <c r="A12" s="18">
        <v>10</v>
      </c>
      <c r="B12" s="19" t="s">
        <v>23</v>
      </c>
      <c r="C12" s="14">
        <v>180000</v>
      </c>
      <c r="D12" s="14">
        <v>150000</v>
      </c>
      <c r="E12" s="13">
        <v>200000</v>
      </c>
      <c r="F12" s="5">
        <f t="shared" si="0"/>
        <v>176666.66666666666</v>
      </c>
      <c r="G12" s="5">
        <f t="shared" si="1"/>
        <v>186206.66666666666</v>
      </c>
    </row>
    <row r="13" spans="1:8" x14ac:dyDescent="0.25">
      <c r="A13" s="18">
        <v>11</v>
      </c>
      <c r="B13" s="19" t="s">
        <v>30</v>
      </c>
      <c r="C13" s="14">
        <v>180000</v>
      </c>
      <c r="D13" s="14">
        <v>140000</v>
      </c>
      <c r="E13" s="13">
        <v>200000</v>
      </c>
      <c r="F13" s="5">
        <f t="shared" si="0"/>
        <v>173333.33333333334</v>
      </c>
      <c r="G13" s="5">
        <f t="shared" si="1"/>
        <v>182693.33333333334</v>
      </c>
    </row>
    <row r="14" spans="1:8" x14ac:dyDescent="0.25">
      <c r="A14" s="18">
        <v>12</v>
      </c>
      <c r="B14" s="19" t="s">
        <v>26</v>
      </c>
      <c r="C14" s="14">
        <v>300000</v>
      </c>
      <c r="D14" s="14">
        <v>180000</v>
      </c>
      <c r="E14" s="13">
        <v>250000</v>
      </c>
      <c r="F14" s="5">
        <f t="shared" si="0"/>
        <v>243333.33333333334</v>
      </c>
      <c r="G14" s="5">
        <f t="shared" si="1"/>
        <v>256473.33333333334</v>
      </c>
    </row>
    <row r="15" spans="1:8" x14ac:dyDescent="0.25">
      <c r="A15" s="18">
        <v>13</v>
      </c>
      <c r="B15" s="19" t="s">
        <v>31</v>
      </c>
      <c r="C15" s="14">
        <v>300000</v>
      </c>
      <c r="D15" s="14">
        <v>190000</v>
      </c>
      <c r="E15" s="13">
        <v>250000</v>
      </c>
      <c r="F15" s="5">
        <f t="shared" si="0"/>
        <v>246666.66666666666</v>
      </c>
      <c r="G15" s="5">
        <f t="shared" si="1"/>
        <v>259986.66666666666</v>
      </c>
    </row>
    <row r="16" spans="1:8" x14ac:dyDescent="0.25">
      <c r="A16" s="18">
        <v>14</v>
      </c>
      <c r="B16" s="19" t="s">
        <v>32</v>
      </c>
      <c r="C16" s="14">
        <v>530000</v>
      </c>
      <c r="D16" s="14">
        <v>400000</v>
      </c>
      <c r="E16" s="13">
        <v>450000</v>
      </c>
      <c r="F16" s="5">
        <f t="shared" si="0"/>
        <v>460000</v>
      </c>
      <c r="G16" s="5">
        <f t="shared" si="1"/>
        <v>484840</v>
      </c>
    </row>
    <row r="17" spans="1:7" x14ac:dyDescent="0.25">
      <c r="A17" s="18">
        <v>15</v>
      </c>
      <c r="B17" s="19" t="s">
        <v>24</v>
      </c>
      <c r="C17" s="14">
        <v>530000</v>
      </c>
      <c r="D17" s="14">
        <v>390000</v>
      </c>
      <c r="E17" s="13">
        <v>450000</v>
      </c>
      <c r="F17" s="5">
        <f t="shared" si="0"/>
        <v>456666.66666666669</v>
      </c>
      <c r="G17" s="5">
        <f t="shared" si="1"/>
        <v>481326.66666666669</v>
      </c>
    </row>
    <row r="18" spans="1:7" x14ac:dyDescent="0.25">
      <c r="A18" s="18">
        <v>16</v>
      </c>
      <c r="B18" s="16" t="s">
        <v>8</v>
      </c>
      <c r="C18" s="14">
        <v>1200000</v>
      </c>
      <c r="D18" s="14">
        <v>700000</v>
      </c>
      <c r="E18" s="13">
        <v>1000000</v>
      </c>
      <c r="F18" s="5">
        <f t="shared" si="0"/>
        <v>966666.66666666663</v>
      </c>
      <c r="G18" s="5">
        <f t="shared" si="1"/>
        <v>1018866.6666666666</v>
      </c>
    </row>
    <row r="19" spans="1:7" x14ac:dyDescent="0.25">
      <c r="A19" s="18">
        <v>17</v>
      </c>
      <c r="B19" s="16" t="s">
        <v>33</v>
      </c>
      <c r="C19" s="14">
        <v>1500000</v>
      </c>
      <c r="D19" s="14">
        <v>1100000</v>
      </c>
      <c r="E19" s="13">
        <v>1080000</v>
      </c>
      <c r="F19" s="5">
        <f t="shared" si="0"/>
        <v>1226666.6666666667</v>
      </c>
      <c r="G19" s="5">
        <f t="shared" si="1"/>
        <v>1292906.6666666667</v>
      </c>
    </row>
    <row r="20" spans="1:7" x14ac:dyDescent="0.25">
      <c r="A20" s="18">
        <v>18</v>
      </c>
      <c r="B20" s="16" t="s">
        <v>34</v>
      </c>
      <c r="C20" s="14">
        <v>1700000</v>
      </c>
      <c r="D20" s="14">
        <v>1500000</v>
      </c>
      <c r="E20" s="13">
        <v>2160000</v>
      </c>
      <c r="F20" s="5">
        <f t="shared" si="0"/>
        <v>1786666.6666666667</v>
      </c>
      <c r="G20" s="5">
        <f t="shared" si="1"/>
        <v>1883146.6666666667</v>
      </c>
    </row>
    <row r="21" spans="1:7" x14ac:dyDescent="0.25">
      <c r="A21" s="18">
        <v>19</v>
      </c>
      <c r="B21" s="16" t="s">
        <v>35</v>
      </c>
      <c r="C21" s="14">
        <v>2500000</v>
      </c>
      <c r="D21" s="14">
        <v>2500000</v>
      </c>
      <c r="E21" s="13">
        <v>2880000</v>
      </c>
      <c r="F21" s="5">
        <f t="shared" si="0"/>
        <v>2626666.6666666665</v>
      </c>
      <c r="G21" s="5">
        <f t="shared" si="1"/>
        <v>2768506.6666666665</v>
      </c>
    </row>
    <row r="22" spans="1:7" ht="13.95" customHeight="1" x14ac:dyDescent="0.25">
      <c r="A22" s="18">
        <v>20</v>
      </c>
      <c r="B22" s="19" t="s">
        <v>17</v>
      </c>
      <c r="C22" s="14">
        <v>2200000</v>
      </c>
      <c r="D22" s="14">
        <v>1200000</v>
      </c>
      <c r="E22" s="13">
        <v>1440000</v>
      </c>
      <c r="F22" s="5">
        <f t="shared" si="0"/>
        <v>1613333.3333333333</v>
      </c>
      <c r="G22" s="5">
        <f t="shared" si="1"/>
        <v>1700453.3333333333</v>
      </c>
    </row>
    <row r="23" spans="1:7" x14ac:dyDescent="0.25">
      <c r="A23" s="18">
        <v>21</v>
      </c>
      <c r="B23" s="19" t="s">
        <v>16</v>
      </c>
      <c r="C23" s="21">
        <v>1200000</v>
      </c>
      <c r="D23" s="14">
        <v>950000</v>
      </c>
      <c r="E23" s="13">
        <v>1080000</v>
      </c>
      <c r="F23" s="5">
        <f t="shared" si="0"/>
        <v>1076666.6666666667</v>
      </c>
      <c r="G23" s="5">
        <f t="shared" si="1"/>
        <v>1134806.6666666667</v>
      </c>
    </row>
    <row r="24" spans="1:7" x14ac:dyDescent="0.25">
      <c r="A24" s="18">
        <v>22</v>
      </c>
      <c r="B24" s="16" t="s">
        <v>5</v>
      </c>
      <c r="C24" s="21">
        <v>80000</v>
      </c>
      <c r="D24" s="14">
        <v>100000</v>
      </c>
      <c r="E24" s="13">
        <v>90000</v>
      </c>
      <c r="F24" s="5">
        <f t="shared" si="0"/>
        <v>90000</v>
      </c>
      <c r="G24" s="5">
        <f t="shared" si="1"/>
        <v>94860</v>
      </c>
    </row>
    <row r="25" spans="1:7" x14ac:dyDescent="0.25">
      <c r="A25" s="18">
        <v>23</v>
      </c>
      <c r="B25" s="19" t="s">
        <v>6</v>
      </c>
      <c r="C25" s="21">
        <v>80000</v>
      </c>
      <c r="D25" s="14">
        <v>100000</v>
      </c>
      <c r="E25" s="13">
        <v>100000</v>
      </c>
      <c r="F25" s="5">
        <f t="shared" si="0"/>
        <v>93333.333333333328</v>
      </c>
      <c r="G25" s="5">
        <f t="shared" si="1"/>
        <v>98373.333333333328</v>
      </c>
    </row>
    <row r="26" spans="1:7" x14ac:dyDescent="0.25">
      <c r="A26" s="18">
        <v>24</v>
      </c>
      <c r="B26" s="19" t="s">
        <v>7</v>
      </c>
      <c r="C26" s="21">
        <v>40000</v>
      </c>
      <c r="D26" s="14">
        <v>10000</v>
      </c>
      <c r="E26" s="13">
        <v>15000</v>
      </c>
      <c r="F26" s="5">
        <f t="shared" si="0"/>
        <v>21666.666666666668</v>
      </c>
      <c r="G26" s="5">
        <f t="shared" si="1"/>
        <v>22836.666666666668</v>
      </c>
    </row>
    <row r="27" spans="1:7" x14ac:dyDescent="0.25">
      <c r="A27" s="18">
        <v>25</v>
      </c>
      <c r="B27" s="19" t="s">
        <v>36</v>
      </c>
      <c r="C27" s="21">
        <v>200000</v>
      </c>
      <c r="D27" s="14">
        <v>100000</v>
      </c>
      <c r="E27" s="13">
        <v>150000</v>
      </c>
      <c r="F27" s="5">
        <f t="shared" si="0"/>
        <v>150000</v>
      </c>
      <c r="G27" s="5">
        <f t="shared" si="1"/>
        <v>158100</v>
      </c>
    </row>
    <row r="28" spans="1:7" x14ac:dyDescent="0.25">
      <c r="A28" s="18">
        <v>26</v>
      </c>
      <c r="B28" s="19" t="s">
        <v>37</v>
      </c>
      <c r="C28" s="14">
        <v>300000</v>
      </c>
      <c r="D28" s="14">
        <v>130000</v>
      </c>
      <c r="E28" s="13">
        <v>180000</v>
      </c>
      <c r="F28" s="5">
        <f t="shared" si="0"/>
        <v>203333.33333333334</v>
      </c>
      <c r="G28" s="5">
        <f t="shared" si="1"/>
        <v>214313.33333333334</v>
      </c>
    </row>
    <row r="29" spans="1:7" ht="24" x14ac:dyDescent="0.25">
      <c r="A29" s="18">
        <v>27</v>
      </c>
      <c r="B29" s="19" t="s">
        <v>72</v>
      </c>
      <c r="C29" s="14">
        <v>800000</v>
      </c>
      <c r="D29" s="14">
        <v>250000</v>
      </c>
      <c r="E29" s="13">
        <v>250000</v>
      </c>
      <c r="F29" s="5">
        <f t="shared" si="0"/>
        <v>433333.33333333331</v>
      </c>
      <c r="G29" s="5">
        <f t="shared" si="1"/>
        <v>456733.33333333331</v>
      </c>
    </row>
    <row r="30" spans="1:7" x14ac:dyDescent="0.25">
      <c r="A30" s="18">
        <v>28</v>
      </c>
      <c r="B30" s="19" t="s">
        <v>38</v>
      </c>
      <c r="C30" s="14">
        <v>600000</v>
      </c>
      <c r="D30" s="14">
        <v>150000</v>
      </c>
      <c r="E30" s="13">
        <v>200000</v>
      </c>
      <c r="F30" s="5">
        <f t="shared" si="0"/>
        <v>316666.66666666669</v>
      </c>
      <c r="G30" s="5">
        <f t="shared" si="1"/>
        <v>333766.66666666669</v>
      </c>
    </row>
    <row r="31" spans="1:7" x14ac:dyDescent="0.25">
      <c r="A31" s="18">
        <v>29</v>
      </c>
      <c r="B31" s="19" t="s">
        <v>9</v>
      </c>
      <c r="C31" s="14">
        <v>200000</v>
      </c>
      <c r="D31" s="14">
        <v>180000</v>
      </c>
      <c r="E31" s="13">
        <v>70000</v>
      </c>
      <c r="F31" s="5">
        <f t="shared" si="0"/>
        <v>150000</v>
      </c>
      <c r="G31" s="5">
        <f t="shared" si="1"/>
        <v>158100</v>
      </c>
    </row>
    <row r="32" spans="1:7" x14ac:dyDescent="0.25">
      <c r="A32" s="18">
        <v>30</v>
      </c>
      <c r="B32" s="19" t="s">
        <v>10</v>
      </c>
      <c r="C32" s="14">
        <v>220000</v>
      </c>
      <c r="D32" s="14">
        <v>200000</v>
      </c>
      <c r="E32" s="13">
        <v>110000</v>
      </c>
      <c r="F32" s="5">
        <f t="shared" si="0"/>
        <v>176666.66666666666</v>
      </c>
      <c r="G32" s="5">
        <f t="shared" si="1"/>
        <v>186206.66666666666</v>
      </c>
    </row>
    <row r="33" spans="1:7" x14ac:dyDescent="0.25">
      <c r="A33" s="18">
        <v>31</v>
      </c>
      <c r="B33" s="19" t="s">
        <v>11</v>
      </c>
      <c r="C33" s="14">
        <v>400000</v>
      </c>
      <c r="D33" s="14">
        <v>250000</v>
      </c>
      <c r="E33" s="13">
        <v>400000</v>
      </c>
      <c r="F33" s="5">
        <f t="shared" si="0"/>
        <v>350000</v>
      </c>
      <c r="G33" s="5">
        <f t="shared" si="1"/>
        <v>368900</v>
      </c>
    </row>
    <row r="34" spans="1:7" x14ac:dyDescent="0.25">
      <c r="A34" s="18">
        <v>32</v>
      </c>
      <c r="B34" s="19" t="s">
        <v>53</v>
      </c>
      <c r="C34" s="14">
        <v>400000</v>
      </c>
      <c r="D34" s="14">
        <v>280000</v>
      </c>
      <c r="E34" s="13">
        <v>200000</v>
      </c>
      <c r="F34" s="5">
        <f t="shared" si="0"/>
        <v>293333.33333333331</v>
      </c>
      <c r="G34" s="5">
        <f t="shared" si="1"/>
        <v>309173.33333333331</v>
      </c>
    </row>
    <row r="35" spans="1:7" x14ac:dyDescent="0.25">
      <c r="A35" s="18">
        <v>33</v>
      </c>
      <c r="B35" s="19" t="s">
        <v>22</v>
      </c>
      <c r="C35" s="14">
        <v>1200000</v>
      </c>
      <c r="D35" s="14">
        <v>1400000</v>
      </c>
      <c r="E35" s="13">
        <v>1000000</v>
      </c>
      <c r="F35" s="5">
        <f t="shared" si="0"/>
        <v>1200000</v>
      </c>
      <c r="G35" s="5">
        <f t="shared" si="1"/>
        <v>1264800</v>
      </c>
    </row>
    <row r="36" spans="1:7" x14ac:dyDescent="0.25">
      <c r="A36" s="18">
        <v>34</v>
      </c>
      <c r="B36" s="19" t="s">
        <v>19</v>
      </c>
      <c r="C36" s="14">
        <v>600000</v>
      </c>
      <c r="D36" s="14">
        <v>1200000</v>
      </c>
      <c r="E36" s="13">
        <v>1000000</v>
      </c>
      <c r="F36" s="5">
        <f t="shared" si="0"/>
        <v>933333.33333333337</v>
      </c>
      <c r="G36" s="5">
        <f t="shared" si="1"/>
        <v>983733.33333333337</v>
      </c>
    </row>
    <row r="37" spans="1:7" ht="24" x14ac:dyDescent="0.25">
      <c r="A37" s="18">
        <v>35</v>
      </c>
      <c r="B37" s="19" t="s">
        <v>39</v>
      </c>
      <c r="C37" s="14">
        <v>2600000</v>
      </c>
      <c r="D37" s="14">
        <v>3500000</v>
      </c>
      <c r="E37" s="13">
        <v>2500000</v>
      </c>
      <c r="F37" s="5">
        <f t="shared" si="0"/>
        <v>2866666.6666666665</v>
      </c>
      <c r="G37" s="5">
        <f t="shared" si="1"/>
        <v>3021466.6666666665</v>
      </c>
    </row>
    <row r="38" spans="1:7" ht="26.4" customHeight="1" x14ac:dyDescent="0.25">
      <c r="A38" s="18">
        <v>36</v>
      </c>
      <c r="B38" s="16" t="s">
        <v>73</v>
      </c>
      <c r="C38" s="14">
        <v>2400000</v>
      </c>
      <c r="D38" s="14">
        <v>3600000</v>
      </c>
      <c r="E38" s="13">
        <v>3600000</v>
      </c>
      <c r="F38" s="5">
        <f t="shared" si="0"/>
        <v>3200000</v>
      </c>
      <c r="G38" s="5">
        <f t="shared" si="1"/>
        <v>3372800</v>
      </c>
    </row>
    <row r="39" spans="1:7" x14ac:dyDescent="0.25">
      <c r="A39" s="18">
        <v>37</v>
      </c>
      <c r="B39" s="19" t="s">
        <v>14</v>
      </c>
      <c r="C39" s="14">
        <v>200000</v>
      </c>
      <c r="D39" s="14">
        <v>250000</v>
      </c>
      <c r="E39" s="13">
        <v>350000</v>
      </c>
      <c r="F39" s="5">
        <f t="shared" si="0"/>
        <v>266666.66666666669</v>
      </c>
      <c r="G39" s="5">
        <f t="shared" si="1"/>
        <v>281066.66666666669</v>
      </c>
    </row>
    <row r="40" spans="1:7" x14ac:dyDescent="0.25">
      <c r="A40" s="18">
        <v>38</v>
      </c>
      <c r="B40" s="19" t="s">
        <v>13</v>
      </c>
      <c r="C40" s="14">
        <v>300000</v>
      </c>
      <c r="D40" s="14">
        <v>450000</v>
      </c>
      <c r="E40" s="13">
        <v>550000</v>
      </c>
      <c r="F40" s="5">
        <f t="shared" si="0"/>
        <v>433333.33333333331</v>
      </c>
      <c r="G40" s="5">
        <f t="shared" si="1"/>
        <v>456733.33333333331</v>
      </c>
    </row>
    <row r="41" spans="1:7" ht="24" x14ac:dyDescent="0.25">
      <c r="A41" s="18">
        <v>39</v>
      </c>
      <c r="B41" s="16" t="s">
        <v>74</v>
      </c>
      <c r="C41" s="14">
        <v>150000</v>
      </c>
      <c r="D41" s="14">
        <v>250000</v>
      </c>
      <c r="E41" s="13">
        <v>400000</v>
      </c>
      <c r="F41" s="5">
        <f t="shared" si="0"/>
        <v>266666.66666666669</v>
      </c>
      <c r="G41" s="5">
        <f t="shared" si="1"/>
        <v>281066.66666666669</v>
      </c>
    </row>
    <row r="42" spans="1:7" x14ac:dyDescent="0.25">
      <c r="A42" s="18">
        <v>40</v>
      </c>
      <c r="B42" s="19" t="s">
        <v>51</v>
      </c>
      <c r="C42" s="14">
        <v>80000</v>
      </c>
      <c r="D42" s="14">
        <v>45000</v>
      </c>
      <c r="E42" s="13">
        <v>45000</v>
      </c>
      <c r="F42" s="5">
        <f t="shared" si="0"/>
        <v>56666.666666666664</v>
      </c>
      <c r="G42" s="5">
        <f t="shared" si="1"/>
        <v>59726.666666666664</v>
      </c>
    </row>
    <row r="43" spans="1:7" x14ac:dyDescent="0.25">
      <c r="A43" s="18">
        <v>41</v>
      </c>
      <c r="B43" s="19" t="s">
        <v>20</v>
      </c>
      <c r="C43" s="14">
        <v>300000</v>
      </c>
      <c r="D43" s="14">
        <v>100000</v>
      </c>
      <c r="E43" s="13">
        <v>350000</v>
      </c>
      <c r="F43" s="5">
        <f t="shared" si="0"/>
        <v>250000</v>
      </c>
      <c r="G43" s="5">
        <f t="shared" si="1"/>
        <v>263500</v>
      </c>
    </row>
    <row r="44" spans="1:7" x14ac:dyDescent="0.25">
      <c r="A44" s="18">
        <v>42</v>
      </c>
      <c r="B44" s="19" t="s">
        <v>54</v>
      </c>
      <c r="C44" s="21">
        <v>60000</v>
      </c>
      <c r="D44" s="14">
        <v>65000</v>
      </c>
      <c r="E44" s="13">
        <v>45000</v>
      </c>
      <c r="F44" s="5">
        <f t="shared" si="0"/>
        <v>56666.666666666664</v>
      </c>
      <c r="G44" s="5">
        <f t="shared" si="1"/>
        <v>59726.666666666664</v>
      </c>
    </row>
    <row r="45" spans="1:7" x14ac:dyDescent="0.25">
      <c r="A45" s="18">
        <v>43</v>
      </c>
      <c r="B45" s="19" t="s">
        <v>55</v>
      </c>
      <c r="C45" s="14">
        <v>180000</v>
      </c>
      <c r="D45" s="14">
        <v>180000</v>
      </c>
      <c r="E45" s="13">
        <v>180000</v>
      </c>
      <c r="F45" s="5">
        <f t="shared" si="0"/>
        <v>180000</v>
      </c>
      <c r="G45" s="5">
        <f t="shared" si="1"/>
        <v>189720</v>
      </c>
    </row>
    <row r="46" spans="1:7" x14ac:dyDescent="0.25">
      <c r="A46" s="18">
        <v>44</v>
      </c>
      <c r="B46" s="19" t="s">
        <v>12</v>
      </c>
      <c r="C46" s="14">
        <v>150000</v>
      </c>
      <c r="D46" s="14">
        <v>100000</v>
      </c>
      <c r="E46" s="13">
        <v>300000</v>
      </c>
      <c r="F46" s="5">
        <f t="shared" si="0"/>
        <v>183333.33333333334</v>
      </c>
      <c r="G46" s="5">
        <f t="shared" si="1"/>
        <v>193233.33333333334</v>
      </c>
    </row>
    <row r="47" spans="1:7" x14ac:dyDescent="0.25">
      <c r="A47" s="18">
        <v>45</v>
      </c>
      <c r="B47" s="19" t="s">
        <v>21</v>
      </c>
      <c r="C47" s="14">
        <v>200000</v>
      </c>
      <c r="D47" s="14">
        <v>350000</v>
      </c>
      <c r="E47" s="13">
        <v>300000</v>
      </c>
      <c r="F47" s="5">
        <f t="shared" si="0"/>
        <v>283333.33333333331</v>
      </c>
      <c r="G47" s="5">
        <f t="shared" si="1"/>
        <v>298633.33333333331</v>
      </c>
    </row>
    <row r="48" spans="1:7" x14ac:dyDescent="0.25">
      <c r="A48" s="18">
        <v>46</v>
      </c>
      <c r="B48" s="19" t="s">
        <v>15</v>
      </c>
      <c r="C48" s="14">
        <v>24000</v>
      </c>
      <c r="D48" s="14">
        <v>13000</v>
      </c>
      <c r="E48" s="13">
        <v>15000</v>
      </c>
      <c r="F48" s="5">
        <f t="shared" si="0"/>
        <v>17333.333333333332</v>
      </c>
      <c r="G48" s="5">
        <f t="shared" si="1"/>
        <v>18269.333333333332</v>
      </c>
    </row>
    <row r="49" spans="1:7" x14ac:dyDescent="0.25">
      <c r="A49" s="18">
        <v>47</v>
      </c>
      <c r="B49" s="19" t="s">
        <v>40</v>
      </c>
      <c r="C49" s="14">
        <v>50000</v>
      </c>
      <c r="D49" s="14">
        <v>25000</v>
      </c>
      <c r="E49" s="13">
        <v>70000</v>
      </c>
      <c r="F49" s="5">
        <f t="shared" si="0"/>
        <v>48333.333333333336</v>
      </c>
      <c r="G49" s="5">
        <f t="shared" si="1"/>
        <v>50943.333333333336</v>
      </c>
    </row>
    <row r="50" spans="1:7" x14ac:dyDescent="0.25">
      <c r="A50" s="18">
        <v>48</v>
      </c>
      <c r="B50" s="19" t="s">
        <v>41</v>
      </c>
      <c r="C50" s="14">
        <v>70000</v>
      </c>
      <c r="D50" s="14">
        <v>35000</v>
      </c>
      <c r="E50" s="13">
        <v>100000</v>
      </c>
      <c r="F50" s="5">
        <f t="shared" si="0"/>
        <v>68333.333333333328</v>
      </c>
      <c r="G50" s="5">
        <f t="shared" si="1"/>
        <v>72023.333333333328</v>
      </c>
    </row>
    <row r="51" spans="1:7" x14ac:dyDescent="0.25">
      <c r="A51" s="18">
        <v>49</v>
      </c>
      <c r="B51" s="19" t="s">
        <v>42</v>
      </c>
      <c r="C51" s="14">
        <v>330000</v>
      </c>
      <c r="D51" s="14">
        <v>150000</v>
      </c>
      <c r="E51" s="13">
        <v>260000</v>
      </c>
      <c r="F51" s="5">
        <f t="shared" si="0"/>
        <v>246666.66666666666</v>
      </c>
      <c r="G51" s="5">
        <f t="shared" si="1"/>
        <v>259986.66666666666</v>
      </c>
    </row>
    <row r="52" spans="1:7" x14ac:dyDescent="0.25">
      <c r="A52" s="18">
        <v>50</v>
      </c>
      <c r="B52" s="19" t="s">
        <v>43</v>
      </c>
      <c r="C52" s="14">
        <v>200000</v>
      </c>
      <c r="D52" s="14">
        <v>150000</v>
      </c>
      <c r="E52" s="13">
        <v>260000</v>
      </c>
      <c r="F52" s="5">
        <f t="shared" si="0"/>
        <v>203333.33333333334</v>
      </c>
      <c r="G52" s="5">
        <f t="shared" si="1"/>
        <v>214313.33333333334</v>
      </c>
    </row>
    <row r="53" spans="1:7" x14ac:dyDescent="0.25">
      <c r="A53" s="18">
        <v>51</v>
      </c>
      <c r="B53" s="19" t="s">
        <v>44</v>
      </c>
      <c r="C53" s="14">
        <v>200000</v>
      </c>
      <c r="D53" s="14">
        <v>150000</v>
      </c>
      <c r="E53" s="13">
        <v>260000</v>
      </c>
      <c r="F53" s="5">
        <f t="shared" si="0"/>
        <v>203333.33333333334</v>
      </c>
      <c r="G53" s="5">
        <f t="shared" si="1"/>
        <v>214313.33333333334</v>
      </c>
    </row>
    <row r="54" spans="1:7" x14ac:dyDescent="0.25">
      <c r="A54" s="18">
        <v>52</v>
      </c>
      <c r="B54" s="19" t="s">
        <v>45</v>
      </c>
      <c r="C54" s="14">
        <v>43000</v>
      </c>
      <c r="D54" s="14">
        <v>43000</v>
      </c>
      <c r="E54" s="13">
        <v>30000</v>
      </c>
      <c r="F54" s="5">
        <f t="shared" si="0"/>
        <v>38666.666666666664</v>
      </c>
      <c r="G54" s="5">
        <f t="shared" si="1"/>
        <v>40754.666666666664</v>
      </c>
    </row>
    <row r="55" spans="1:7" x14ac:dyDescent="0.25">
      <c r="A55" s="18">
        <v>53</v>
      </c>
      <c r="B55" s="19" t="s">
        <v>52</v>
      </c>
      <c r="C55" s="14">
        <v>20000</v>
      </c>
      <c r="D55" s="14">
        <v>10000</v>
      </c>
      <c r="E55" s="13">
        <v>10000</v>
      </c>
      <c r="F55" s="5">
        <f t="shared" si="0"/>
        <v>13333.333333333334</v>
      </c>
      <c r="G55" s="5">
        <f t="shared" si="1"/>
        <v>14053.333333333334</v>
      </c>
    </row>
    <row r="56" spans="1:7" x14ac:dyDescent="0.25">
      <c r="A56" s="18">
        <v>54</v>
      </c>
      <c r="B56" s="19" t="s">
        <v>56</v>
      </c>
      <c r="C56" s="14">
        <v>30000</v>
      </c>
      <c r="D56" s="14">
        <v>25000</v>
      </c>
      <c r="E56" s="13">
        <v>10000</v>
      </c>
      <c r="F56" s="5">
        <f t="shared" si="0"/>
        <v>21666.666666666668</v>
      </c>
      <c r="G56" s="5">
        <f t="shared" si="1"/>
        <v>22836.666666666668</v>
      </c>
    </row>
    <row r="57" spans="1:7" x14ac:dyDescent="0.25">
      <c r="A57" s="18">
        <v>55</v>
      </c>
      <c r="B57" s="19" t="s">
        <v>58</v>
      </c>
      <c r="C57" s="14">
        <v>40000</v>
      </c>
      <c r="D57" s="14">
        <v>30000</v>
      </c>
      <c r="E57" s="13">
        <v>10000</v>
      </c>
      <c r="F57" s="5">
        <f t="shared" si="0"/>
        <v>26666.666666666668</v>
      </c>
      <c r="G57" s="5">
        <f t="shared" si="1"/>
        <v>28106.666666666668</v>
      </c>
    </row>
    <row r="58" spans="1:7" x14ac:dyDescent="0.25">
      <c r="A58" s="18">
        <v>56</v>
      </c>
      <c r="B58" s="19" t="s">
        <v>18</v>
      </c>
      <c r="C58" s="14">
        <v>3000</v>
      </c>
      <c r="D58" s="14">
        <v>2500</v>
      </c>
      <c r="E58" s="13">
        <v>2000</v>
      </c>
      <c r="F58" s="5">
        <f t="shared" si="0"/>
        <v>2500</v>
      </c>
      <c r="G58" s="5">
        <f t="shared" si="1"/>
        <v>2635</v>
      </c>
    </row>
    <row r="59" spans="1:7" x14ac:dyDescent="0.25">
      <c r="A59" s="18">
        <v>57</v>
      </c>
      <c r="B59" s="19" t="s">
        <v>46</v>
      </c>
      <c r="C59" s="14">
        <v>15000</v>
      </c>
      <c r="D59" s="14">
        <v>6000</v>
      </c>
      <c r="E59" s="13">
        <v>8000</v>
      </c>
      <c r="F59" s="5">
        <f t="shared" si="0"/>
        <v>9666.6666666666661</v>
      </c>
      <c r="G59" s="5">
        <f t="shared" si="1"/>
        <v>10188.666666666666</v>
      </c>
    </row>
    <row r="60" spans="1:7" x14ac:dyDescent="0.25">
      <c r="A60" s="18">
        <v>58</v>
      </c>
      <c r="B60" s="16" t="s">
        <v>57</v>
      </c>
      <c r="C60" s="14">
        <v>270000</v>
      </c>
      <c r="D60" s="14">
        <v>210000</v>
      </c>
      <c r="E60" s="13">
        <v>280000</v>
      </c>
      <c r="F60" s="5">
        <f t="shared" si="0"/>
        <v>253333.33333333334</v>
      </c>
      <c r="G60" s="5">
        <f t="shared" si="1"/>
        <v>267013.33333333337</v>
      </c>
    </row>
    <row r="61" spans="1:7" x14ac:dyDescent="0.25">
      <c r="A61" s="18">
        <v>59</v>
      </c>
      <c r="B61" s="16" t="s">
        <v>25</v>
      </c>
      <c r="C61" s="14">
        <v>210000</v>
      </c>
      <c r="D61" s="14">
        <v>150000</v>
      </c>
      <c r="E61" s="13">
        <v>200000</v>
      </c>
      <c r="F61" s="5">
        <f t="shared" si="0"/>
        <v>186666.66666666666</v>
      </c>
      <c r="G61" s="5">
        <f t="shared" si="1"/>
        <v>196746.66666666666</v>
      </c>
    </row>
    <row r="62" spans="1:7" ht="24" x14ac:dyDescent="0.25">
      <c r="A62" s="55">
        <v>60</v>
      </c>
      <c r="B62" s="16" t="s">
        <v>49</v>
      </c>
      <c r="C62" s="48">
        <v>21500</v>
      </c>
      <c r="D62" s="48">
        <v>15000</v>
      </c>
      <c r="E62" s="57">
        <v>20000</v>
      </c>
      <c r="F62" s="47">
        <f t="shared" si="0"/>
        <v>18833.333333333332</v>
      </c>
      <c r="G62" s="52">
        <f t="shared" si="1"/>
        <v>19850.333333333332</v>
      </c>
    </row>
    <row r="63" spans="1:7" x14ac:dyDescent="0.25">
      <c r="A63" s="56"/>
      <c r="B63" s="16" t="s">
        <v>47</v>
      </c>
      <c r="C63" s="49"/>
      <c r="D63" s="49"/>
      <c r="E63" s="58"/>
      <c r="F63" s="47"/>
      <c r="G63" s="53"/>
    </row>
    <row r="64" spans="1:7" ht="24" x14ac:dyDescent="0.25">
      <c r="A64" s="55">
        <v>61</v>
      </c>
      <c r="B64" s="16" t="s">
        <v>75</v>
      </c>
      <c r="C64" s="48">
        <v>27200</v>
      </c>
      <c r="D64" s="48">
        <v>18000</v>
      </c>
      <c r="E64" s="57">
        <v>25000</v>
      </c>
      <c r="F64" s="47">
        <f t="shared" si="0"/>
        <v>23400</v>
      </c>
      <c r="G64" s="52">
        <f t="shared" si="1"/>
        <v>24663.599999999999</v>
      </c>
    </row>
    <row r="65" spans="1:7" x14ac:dyDescent="0.25">
      <c r="A65" s="56"/>
      <c r="B65" s="16" t="s">
        <v>48</v>
      </c>
      <c r="C65" s="49"/>
      <c r="D65" s="49"/>
      <c r="E65" s="58"/>
      <c r="F65" s="47"/>
      <c r="G65" s="53"/>
    </row>
    <row r="66" spans="1:7" ht="24" x14ac:dyDescent="0.25">
      <c r="A66" s="55">
        <v>62</v>
      </c>
      <c r="B66" s="16" t="s">
        <v>76</v>
      </c>
      <c r="C66" s="48">
        <v>27201</v>
      </c>
      <c r="D66" s="48">
        <v>18000</v>
      </c>
      <c r="E66" s="57">
        <v>25000</v>
      </c>
      <c r="F66" s="47">
        <f t="shared" si="0"/>
        <v>23400.333333333332</v>
      </c>
      <c r="G66" s="52">
        <f t="shared" si="1"/>
        <v>24663.951333333331</v>
      </c>
    </row>
    <row r="67" spans="1:7" x14ac:dyDescent="0.25">
      <c r="A67" s="56"/>
      <c r="B67" s="16" t="s">
        <v>48</v>
      </c>
      <c r="C67" s="49"/>
      <c r="D67" s="49"/>
      <c r="E67" s="58"/>
      <c r="F67" s="47"/>
      <c r="G67" s="53"/>
    </row>
    <row r="68" spans="1:7" x14ac:dyDescent="0.25">
      <c r="A68" s="18">
        <v>63</v>
      </c>
      <c r="B68" s="16" t="s">
        <v>77</v>
      </c>
      <c r="C68" s="14">
        <v>15400</v>
      </c>
      <c r="D68" s="14">
        <v>7000</v>
      </c>
      <c r="E68" s="13">
        <v>16000</v>
      </c>
      <c r="F68" s="5">
        <f t="shared" ref="F68:G72" si="2">AVERAGE(C68:E68)</f>
        <v>12800</v>
      </c>
      <c r="G68" s="5">
        <f t="shared" ref="G68:G69" si="3">F68*$H$2+F68</f>
        <v>13491.2</v>
      </c>
    </row>
    <row r="69" spans="1:7" x14ac:dyDescent="0.25">
      <c r="A69" s="18">
        <v>64</v>
      </c>
      <c r="B69" s="16" t="s">
        <v>78</v>
      </c>
      <c r="C69" s="14">
        <v>20400</v>
      </c>
      <c r="D69" s="14">
        <v>8000</v>
      </c>
      <c r="E69" s="13">
        <v>20000</v>
      </c>
      <c r="F69" s="5">
        <f t="shared" si="2"/>
        <v>16133.333333333334</v>
      </c>
      <c r="G69" s="5">
        <f t="shared" si="3"/>
        <v>17004.533333333333</v>
      </c>
    </row>
    <row r="70" spans="1:7" x14ac:dyDescent="0.25">
      <c r="A70" s="46" t="s">
        <v>2</v>
      </c>
      <c r="B70" s="54"/>
      <c r="C70" s="2">
        <f>SUM(C3:C69)</f>
        <v>39956701</v>
      </c>
      <c r="D70" s="2">
        <f>SUM(D3:D69)</f>
        <v>37355500</v>
      </c>
      <c r="E70" s="1">
        <f>SUM(E3:E69)</f>
        <v>38776000</v>
      </c>
      <c r="F70" s="1">
        <f t="shared" ref="F70:G70" si="4">SUM(F3:F69)</f>
        <v>38696067.000000007</v>
      </c>
      <c r="G70" s="1">
        <f t="shared" si="4"/>
        <v>40785654.618000008</v>
      </c>
    </row>
    <row r="71" spans="1:7" x14ac:dyDescent="0.25">
      <c r="A71" s="46" t="s">
        <v>1</v>
      </c>
      <c r="B71" s="46"/>
      <c r="C71" s="5">
        <f>C70*19%</f>
        <v>7591773.1900000004</v>
      </c>
      <c r="D71" s="5">
        <f>D70*19%</f>
        <v>7097545</v>
      </c>
      <c r="E71" s="1">
        <f>E70*19%</f>
        <v>7367440</v>
      </c>
      <c r="F71" s="5">
        <f t="shared" si="2"/>
        <v>7352252.7300000004</v>
      </c>
      <c r="G71" s="5">
        <f t="shared" si="2"/>
        <v>7272412.5766666671</v>
      </c>
    </row>
    <row r="72" spans="1:7" x14ac:dyDescent="0.25">
      <c r="A72" s="46" t="s">
        <v>4</v>
      </c>
      <c r="B72" s="46"/>
      <c r="C72" s="5">
        <f>C70+C71</f>
        <v>47548474.189999998</v>
      </c>
      <c r="D72" s="5">
        <f>D70+D71</f>
        <v>44453045</v>
      </c>
      <c r="E72" s="1">
        <f>E70+E71</f>
        <v>46143440</v>
      </c>
      <c r="F72" s="5">
        <f t="shared" si="2"/>
        <v>46048319.729999997</v>
      </c>
      <c r="G72" s="5">
        <f t="shared" si="2"/>
        <v>45548268.243333332</v>
      </c>
    </row>
    <row r="75" spans="1:7" x14ac:dyDescent="0.25">
      <c r="B75" s="31" t="s">
        <v>62</v>
      </c>
      <c r="C75" s="32"/>
      <c r="D75" s="33"/>
      <c r="E75" s="34" t="s">
        <v>63</v>
      </c>
      <c r="F75" s="34" t="s">
        <v>64</v>
      </c>
      <c r="G75" s="34" t="s">
        <v>4</v>
      </c>
    </row>
    <row r="76" spans="1:7" x14ac:dyDescent="0.25">
      <c r="B76" s="31" t="s">
        <v>65</v>
      </c>
      <c r="C76" s="32"/>
      <c r="D76" s="33"/>
      <c r="E76" s="35">
        <f>G3</f>
        <v>1180480</v>
      </c>
      <c r="F76" s="34">
        <v>8</v>
      </c>
      <c r="G76" s="36">
        <f t="shared" ref="G76:G82" si="5">E76*F76</f>
        <v>9443840</v>
      </c>
    </row>
    <row r="77" spans="1:7" x14ac:dyDescent="0.25">
      <c r="B77" s="31" t="s">
        <v>83</v>
      </c>
      <c r="C77" s="32"/>
      <c r="D77" s="33"/>
      <c r="E77" s="35">
        <f>G4</f>
        <v>1633700</v>
      </c>
      <c r="F77" s="34">
        <v>6</v>
      </c>
      <c r="G77" s="36">
        <f t="shared" si="5"/>
        <v>9802200</v>
      </c>
    </row>
    <row r="78" spans="1:7" x14ac:dyDescent="0.25">
      <c r="B78" s="31" t="s">
        <v>23</v>
      </c>
      <c r="C78" s="32"/>
      <c r="D78" s="33"/>
      <c r="E78" s="35">
        <f>G12</f>
        <v>186206.66666666666</v>
      </c>
      <c r="F78" s="34">
        <v>12</v>
      </c>
      <c r="G78" s="36">
        <f t="shared" si="5"/>
        <v>2234480</v>
      </c>
    </row>
    <row r="79" spans="1:7" x14ac:dyDescent="0.25">
      <c r="B79" s="42" t="str">
        <f>B19</f>
        <v>Tarima 9x6 metros aforada y telón negro</v>
      </c>
      <c r="C79" s="43"/>
      <c r="D79" s="44"/>
      <c r="E79" s="35">
        <f>G19</f>
        <v>1292906.6666666667</v>
      </c>
      <c r="F79" s="34">
        <v>8</v>
      </c>
      <c r="G79" s="36">
        <f t="shared" si="5"/>
        <v>10343253.333333334</v>
      </c>
    </row>
    <row r="80" spans="1:7" x14ac:dyDescent="0.25">
      <c r="B80" s="9" t="str">
        <f>B36</f>
        <v>Pantalla LED 6 metros cuadrados, 16/9, pitch  10</v>
      </c>
      <c r="C80" s="10"/>
      <c r="D80" s="11"/>
      <c r="E80" s="37">
        <f>G36</f>
        <v>983733.33333333337</v>
      </c>
      <c r="F80" s="34">
        <v>3</v>
      </c>
      <c r="G80" s="36">
        <f t="shared" si="5"/>
        <v>2951200</v>
      </c>
    </row>
    <row r="81" spans="2:7" x14ac:dyDescent="0.25">
      <c r="B81" s="9" t="str">
        <f>B60</f>
        <v>Talento Coordinador en campo</v>
      </c>
      <c r="C81" s="10"/>
      <c r="D81" s="11"/>
      <c r="E81" s="37">
        <f>G60</f>
        <v>267013.33333333337</v>
      </c>
      <c r="F81" s="34">
        <v>8</v>
      </c>
      <c r="G81" s="36">
        <f t="shared" si="5"/>
        <v>2136106.666666667</v>
      </c>
    </row>
    <row r="82" spans="2:7" x14ac:dyDescent="0.25">
      <c r="B82" s="9" t="str">
        <f>B10</f>
        <v>Techo para tarima de 9x6 metros (con carpa blanca - incluir tanques de agua)</v>
      </c>
      <c r="C82" s="10"/>
      <c r="D82" s="11"/>
      <c r="E82" s="37">
        <f>G10</f>
        <v>1352633.3333333333</v>
      </c>
      <c r="F82" s="34">
        <v>2</v>
      </c>
      <c r="G82" s="36">
        <f t="shared" si="5"/>
        <v>2705266.6666666665</v>
      </c>
    </row>
    <row r="83" spans="2:7" ht="14.4" x14ac:dyDescent="0.3">
      <c r="B83" s="45"/>
      <c r="C83" s="45"/>
      <c r="D83" s="45"/>
      <c r="E83" s="38"/>
      <c r="F83" s="34" t="s">
        <v>2</v>
      </c>
      <c r="G83" s="36">
        <f>SUM(G76:G82)</f>
        <v>39616346.666666664</v>
      </c>
    </row>
    <row r="84" spans="2:7" ht="14.4" x14ac:dyDescent="0.3">
      <c r="B84"/>
      <c r="C84"/>
      <c r="D84"/>
      <c r="E84" s="39"/>
      <c r="F84" s="40" t="s">
        <v>1</v>
      </c>
      <c r="G84" s="41">
        <f>G83*19%</f>
        <v>7527105.8666666662</v>
      </c>
    </row>
    <row r="85" spans="2:7" ht="14.4" x14ac:dyDescent="0.3">
      <c r="B85"/>
      <c r="C85"/>
      <c r="D85"/>
      <c r="E85" s="39"/>
      <c r="F85" s="40" t="s">
        <v>4</v>
      </c>
      <c r="G85" s="41">
        <f>G83+G84</f>
        <v>47143452.533333331</v>
      </c>
    </row>
    <row r="87" spans="2:7" ht="14.4" x14ac:dyDescent="0.3">
      <c r="B87" t="s">
        <v>81</v>
      </c>
      <c r="C87"/>
      <c r="D87"/>
      <c r="E87"/>
      <c r="F87"/>
    </row>
    <row r="88" spans="2:7" ht="15" thickBot="1" x14ac:dyDescent="0.35">
      <c r="B88"/>
      <c r="C88"/>
      <c r="D88"/>
      <c r="E88"/>
      <c r="F88"/>
    </row>
    <row r="89" spans="2:7" ht="14.4" x14ac:dyDescent="0.3">
      <c r="B89" s="22" t="s">
        <v>80</v>
      </c>
      <c r="C89" s="23"/>
      <c r="D89" s="23"/>
      <c r="E89" s="24"/>
      <c r="F89"/>
    </row>
    <row r="90" spans="2:7" ht="14.4" x14ac:dyDescent="0.3">
      <c r="B90" s="25"/>
      <c r="C90" s="26"/>
      <c r="D90" s="26"/>
      <c r="E90" s="27"/>
      <c r="F90"/>
    </row>
    <row r="91" spans="2:7" ht="14.4" x14ac:dyDescent="0.3">
      <c r="B91" s="25"/>
      <c r="C91" s="26"/>
      <c r="D91" s="26"/>
      <c r="E91" s="27"/>
      <c r="F91"/>
    </row>
    <row r="92" spans="2:7" ht="14.4" x14ac:dyDescent="0.3">
      <c r="B92" s="25"/>
      <c r="C92" s="26"/>
      <c r="D92" s="26"/>
      <c r="E92" s="27"/>
      <c r="F92"/>
    </row>
    <row r="93" spans="2:7" ht="14.4" x14ac:dyDescent="0.3">
      <c r="B93" s="25"/>
      <c r="C93" s="26"/>
      <c r="D93" s="26"/>
      <c r="E93" s="27"/>
      <c r="F93"/>
    </row>
    <row r="94" spans="2:7" ht="14.4" x14ac:dyDescent="0.3">
      <c r="B94" s="25"/>
      <c r="C94" s="26"/>
      <c r="D94" s="26"/>
      <c r="E94" s="27"/>
      <c r="F94"/>
    </row>
    <row r="95" spans="2:7" ht="14.4" x14ac:dyDescent="0.3">
      <c r="B95" s="25"/>
      <c r="C95" s="26"/>
      <c r="D95" s="26"/>
      <c r="E95" s="27"/>
      <c r="F95"/>
    </row>
    <row r="96" spans="2:7" ht="15" thickBot="1" x14ac:dyDescent="0.35">
      <c r="B96" s="28"/>
      <c r="C96" s="29"/>
      <c r="D96" s="29"/>
      <c r="E96" s="30"/>
      <c r="F96"/>
    </row>
    <row r="101" spans="2:2" x14ac:dyDescent="0.25">
      <c r="B101" s="8"/>
    </row>
    <row r="102" spans="2:2" x14ac:dyDescent="0.25">
      <c r="B102" s="3" t="s">
        <v>84</v>
      </c>
    </row>
    <row r="103" spans="2:2" x14ac:dyDescent="0.25">
      <c r="B103" s="3" t="s">
        <v>85</v>
      </c>
    </row>
  </sheetData>
  <mergeCells count="24">
    <mergeCell ref="A1:G1"/>
    <mergeCell ref="G62:G63"/>
    <mergeCell ref="G64:G65"/>
    <mergeCell ref="A70:B70"/>
    <mergeCell ref="A71:B71"/>
    <mergeCell ref="A62:A63"/>
    <mergeCell ref="C62:C63"/>
    <mergeCell ref="A64:A65"/>
    <mergeCell ref="C64:C65"/>
    <mergeCell ref="A66:A67"/>
    <mergeCell ref="C66:C67"/>
    <mergeCell ref="G66:G67"/>
    <mergeCell ref="E62:E63"/>
    <mergeCell ref="E64:E65"/>
    <mergeCell ref="E66:E67"/>
    <mergeCell ref="D62:D63"/>
    <mergeCell ref="B79:D79"/>
    <mergeCell ref="B83:D83"/>
    <mergeCell ref="A72:B72"/>
    <mergeCell ref="F62:F63"/>
    <mergeCell ref="F64:F65"/>
    <mergeCell ref="F66:F67"/>
    <mergeCell ref="D64:D65"/>
    <mergeCell ref="D66:D67"/>
  </mergeCells>
  <pageMargins left="0.70866141732283472" right="0.70866141732283472" top="0.59055118110236227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ESTUDIO DE MERCADO</vt:lpstr>
      <vt:lpstr>'ESTUDIO DE MERCADO'!Área_de_impresión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2024-03-19T19:53:14Z</cp:lastPrinted>
  <dcterms:created xsi:type="dcterms:W3CDTF">2014-01-29T17:24:20Z</dcterms:created>
  <dcterms:modified xsi:type="dcterms:W3CDTF">2025-01-23T16:38:51Z</dcterms:modified>
</cp:coreProperties>
</file>